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3\TRANSPARENCIA 2023\2DO TRIMESTRE 2023\INFORMACION PRESUPUESTARIA\"/>
    </mc:Choice>
  </mc:AlternateContent>
  <bookViews>
    <workbookView xWindow="0" yWindow="0" windowWidth="28800" windowHeight="12132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D13" i="4"/>
  <c r="G13" i="4" s="1"/>
  <c r="F42" i="4" l="1"/>
  <c r="E42" i="4"/>
  <c r="C42" i="4"/>
  <c r="D41" i="4"/>
  <c r="G41" i="4" s="1"/>
  <c r="D40" i="4"/>
  <c r="G40" i="4" s="1"/>
  <c r="D39" i="4"/>
  <c r="G39" i="4" s="1"/>
  <c r="D38" i="4"/>
  <c r="G38" i="4" s="1"/>
  <c r="D37" i="4"/>
  <c r="G37" i="4" s="1"/>
  <c r="D36" i="4"/>
  <c r="G36" i="4" s="1"/>
  <c r="D35" i="4"/>
  <c r="G35" i="4" s="1"/>
  <c r="B42" i="4"/>
  <c r="F28" i="4"/>
  <c r="E28" i="4"/>
  <c r="D27" i="4"/>
  <c r="G27" i="4" s="1"/>
  <c r="D26" i="4"/>
  <c r="G26" i="4" s="1"/>
  <c r="D25" i="4"/>
  <c r="G25" i="4" s="1"/>
  <c r="D24" i="4"/>
  <c r="G24" i="4" s="1"/>
  <c r="C28" i="4"/>
  <c r="B28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7" i="4"/>
  <c r="E17" i="4"/>
  <c r="C17" i="4"/>
  <c r="B17" i="4"/>
  <c r="G28" i="4" l="1"/>
  <c r="G42" i="4"/>
  <c r="D28" i="4"/>
  <c r="D42" i="4"/>
  <c r="G17" i="4"/>
  <c r="D17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D10" i="6"/>
  <c r="G10" i="6" s="1"/>
  <c r="D11" i="6"/>
  <c r="G11" i="6" s="1"/>
  <c r="D12" i="6"/>
  <c r="G12" i="6" s="1"/>
  <c r="G63" i="6"/>
  <c r="G55" i="6"/>
  <c r="G47" i="6"/>
  <c r="G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D54" i="6"/>
  <c r="G54" i="6" s="1"/>
  <c r="D53" i="6"/>
  <c r="G53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43" i="6" l="1"/>
  <c r="G43" i="6" s="1"/>
  <c r="D23" i="6"/>
  <c r="D13" i="6"/>
  <c r="G13" i="6" s="1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37" i="5" s="1"/>
  <c r="D14" i="5"/>
  <c r="G10" i="8"/>
  <c r="D77" i="6" l="1"/>
  <c r="G5" i="6"/>
  <c r="G77" i="6" s="1"/>
  <c r="G37" i="5"/>
</calcChain>
</file>

<file path=xl/sharedStrings.xml><?xml version="1.0" encoding="utf-8"?>
<sst xmlns="http://schemas.openxmlformats.org/spreadsheetml/2006/main" count="210" uniqueCount="151">
  <si>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</si>
  <si>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</si>
  <si>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</si>
  <si>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</si>
  <si>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</si>
  <si>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</si>
  <si>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</si>
  <si>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</si>
  <si>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</si>
  <si>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</si>
  <si>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</si>
  <si>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</si>
  <si>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</si>
  <si>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</si>
  <si>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</si>
  <si>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</si>
  <si>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</si>
  <si>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</si>
  <si>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</si>
  <si>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</si>
  <si>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</si>
  <si>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</si>
  <si>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</si>
  <si>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</si>
  <si>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</si>
  <si>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</si>
  <si>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</si>
  <si>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</si>
  <si>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</si>
  <si>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</si>
  <si>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</si>
  <si>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</si>
  <si>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</si>
  <si>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</si>
  <si>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</si>
  <si>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</si>
  <si>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</si>
  <si>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</si>
  <si>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</si>
  <si>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</si>
  <si>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</si>
  <si>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</si>
  <si>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</si>
  <si>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</si>
  <si>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</si>
  <si>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</si>
  <si>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</si>
  <si>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</si>
  <si>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</si>
  <si>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</si>
  <si>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</si>
  <si>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</si>
  <si>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</si>
  <si>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</si>
  <si>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</si>
  <si>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</si>
  <si>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</si>
  <si>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</si>
  <si>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</si>
  <si>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</si>
  <si>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</si>
  <si>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</si>
  <si>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</si>
  <si>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</si>
  <si>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</si>
  <si>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</si>
  <si>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</si>
  <si>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</si>
  <si>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</si>
  <si>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</si>
  <si>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</si>
  <si>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</si>
  <si>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</si>
  <si>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</si>
  <si>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</si>
  <si>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</si>
  <si>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</si>
  <si>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</si>
  <si>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</si>
  <si>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</si>
  <si>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</si>
  <si>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</si>
  <si>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</si>
  <si>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</si>
  <si>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</si>
  <si>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</si>
  <si>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</si>
  <si>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</si>
  <si>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</si>
  <si>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</si>
  <si>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</si>
  <si>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</si>
  <si>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</si>
  <si>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</si>
  <si>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</si>
  <si>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</si>
  <si>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</si>
  <si>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</si>
  <si>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</si>
  <si>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</si>
  <si>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</si>
  <si>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</si>
  <si>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</si>
  <si>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</si>
  <si>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</si>
  <si>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</si>
  <si>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</si>
  <si>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</si>
  <si>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</si>
  <si>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</si>
  <si>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</si>
  <si>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</si>
  <si>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</si>
  <si>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</si>
  <si>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</si>
  <si>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</si>
  <si>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</si>
  <si>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</si>
  <si>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</si>
  <si>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</si>
  <si>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</si>
  <si>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</si>
  <si>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</si>
  <si>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</si>
  <si>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</si>
  <si>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</si>
  <si>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</si>
  <si>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</si>
  <si>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</si>
  <si>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Acámbaro, Guanajuato
Estado Analítico del Ejercicio del Presupuesto de Egresos
Clasificación por Objeto del Gasto (Capítulo y Concepto)
Del 1 de Enero al 30 de Junio de 2023</t>
  </si>
  <si>
    <t>Sistema para el Desarrollo Integral de la Familia del Municipio de Acámbaro, Guanajuato
Estado Analítico del Ejercicio del Presupuesto de Egresos
Clasificación Económica (por Tipo de Gasto)
Del 1 de Enero al 30 de Junio de 2023</t>
  </si>
  <si>
    <t>31120M02D010000 DIRECCION GENERAL</t>
  </si>
  <si>
    <t>31120M02D020000 COORD DE ADULTOS MAYORES</t>
  </si>
  <si>
    <t>31120M02D030000 ACCIONES A FAVOR DE LA I</t>
  </si>
  <si>
    <t>31120M02D040000 SALUD FAMILIAR</t>
  </si>
  <si>
    <t>31120M02D050000 SUBDIRECCION DE ADMON Y</t>
  </si>
  <si>
    <t>31120M02D060000 DESARROLLO FAMILIAR Y A</t>
  </si>
  <si>
    <t>31120M02D070000 PROCURAD AUX EN MAT DE A</t>
  </si>
  <si>
    <t>31120M02D080000 ASISTENCIA ALIMENTARIA</t>
  </si>
  <si>
    <t>31120M02D090000 PERSONAS CON DISCAPACIDA</t>
  </si>
  <si>
    <t>31120M02D100000 DESARROLLO PERSONAL</t>
  </si>
  <si>
    <t>Sistema para el Desarrollo Integral de la Familia del Municipio de Acámbaro, Guanajuato
Estado Analítico del Ejercicio del Presupuesto de Egresos
Clasificación Administrativa
Del 1 de Enero al 30 de Junio de 2023</t>
  </si>
  <si>
    <t>Sistema para el Desarrollo Integral de la Familia del Municipio de Acámbaro, Guanajuato
Estado Analítico del Ejercicio del Presupuesto de Egresos
Clasificación Administrativa (Poderes)
Del 1 de Enero al 30 de Junio de 2023</t>
  </si>
  <si>
    <t>Sistema para el Desarrollo Integral de la Familia del Municipio de Acámbaro, Guanajuato
Estado Analítico del Ejercicio del Presupuesto de Egresos
Clasificación Administrativa (Sector Paraestatal)
Del 1 de Enero al 30 de Junio de 2023</t>
  </si>
  <si>
    <t>Sistema para el Desarrollo Integral de la Familia del Municipio de Acámbaro, Guanajuato
Estado Analítico del Ejercicio del Presupuesto de Egresos
Clasificación Funcional (Finalidad y Función)
Del 1 de Enero al 30 de Junio de 2023</t>
  </si>
  <si>
    <t>_______________________________________________</t>
  </si>
  <si>
    <t xml:space="preserve"> __________________________________________________</t>
  </si>
  <si>
    <t xml:space="preserve">              Lic. Juan Gabriel Aguilera Torres</t>
  </si>
  <si>
    <t xml:space="preserve">         Presidente del Sistema Municipal DIF</t>
  </si>
  <si>
    <t xml:space="preserve">                C.P. Nubia Yutzamara Muñoz Camacho</t>
  </si>
  <si>
    <t xml:space="preserve">     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</si>
</sst>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2" xfId="0" applyNumberFormat="1" applyFont="1" applyFill="1" applyBorder="1" applyProtection="1">
      <protection locked="0"/>
    </xf>
    <xf numFmtId="0" fontId="2" fillId="0" borderId="0" xfId="0" applyFont="1" applyBorder="1" applyProtection="1"/>
    <xf numFmtId="4" fontId="2" fillId="0" borderId="10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/>
    <xf numFmtId="4" fontId="6" fillId="0" borderId="10" xfId="0" applyNumberFormat="1" applyFont="1" applyFill="1" applyBorder="1" applyProtection="1">
      <protection locked="0"/>
    </xf>
    <xf numFmtId="4" fontId="6" fillId="0" borderId="12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6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4" xfId="0" applyFont="1" applyFill="1" applyBorder="1" applyAlignment="1" applyProtection="1">
      <alignment horizontal="left" indent="1"/>
    </xf>
    <xf numFmtId="0" fontId="2" fillId="0" borderId="2" xfId="9" applyFont="1" applyFill="1" applyBorder="1" applyAlignment="1">
      <alignment horizontal="left" vertical="center" indent="1"/>
    </xf>
    <xf numFmtId="0" fontId="2" fillId="0" borderId="3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2" fillId="0" borderId="0" xfId="8" applyFont="1" applyFill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16384" width="12" style="1"/>
  </cols>
  <sheetData>
    <row r="1" spans="1:8" ht="50.1" customHeight="1" x14ac:dyDescent="0.2">
      <c r="A1" s="34" t="s">
        <v>129</v>
      </c>
      <c r="B1" s="34"/>
      <c r="C1" s="34"/>
      <c r="D1" s="34"/>
      <c r="E1" s="34"/>
      <c r="F1" s="34"/>
      <c r="G1" s="35"/>
    </row>
    <row r="2" spans="1:8" x14ac:dyDescent="0.2">
      <c r="A2" s="39" t="s">
        <v>51</v>
      </c>
      <c r="B2" s="36" t="s">
        <v>57</v>
      </c>
      <c r="C2" s="34"/>
      <c r="D2" s="34"/>
      <c r="E2" s="34"/>
      <c r="F2" s="35"/>
      <c r="G2" s="37" t="s">
        <v>56</v>
      </c>
    </row>
    <row r="3" spans="1:8" ht="24.9" customHeight="1" x14ac:dyDescent="0.2">
      <c r="A3" s="40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8"/>
    </row>
    <row r="4" spans="1:8" x14ac:dyDescent="0.2">
      <c r="A4" s="41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2" t="s">
        <v>58</v>
      </c>
      <c r="B5" s="15">
        <f>SUM(B6:B12)</f>
        <v>9926965.879999999</v>
      </c>
      <c r="C5" s="15">
        <f>SUM(C6:C12)</f>
        <v>75000</v>
      </c>
      <c r="D5" s="15">
        <f>B5+C5</f>
        <v>10001965.879999999</v>
      </c>
      <c r="E5" s="15">
        <f>SUM(E6:E12)</f>
        <v>4412948.92</v>
      </c>
      <c r="F5" s="15">
        <f>SUM(F6:F12)</f>
        <v>4412948.92</v>
      </c>
      <c r="G5" s="15">
        <f>D5-E5</f>
        <v>5589016.959999999</v>
      </c>
    </row>
    <row r="6" spans="1:8" x14ac:dyDescent="0.2">
      <c r="A6" s="24" t="s">
        <v>62</v>
      </c>
      <c r="B6" s="6">
        <v>7246412.8799999999</v>
      </c>
      <c r="C6" s="6">
        <v>0</v>
      </c>
      <c r="D6" s="6">
        <f t="shared" ref="D6:D69" si="0">B6+C6</f>
        <v>7246412.8799999999</v>
      </c>
      <c r="E6" s="6">
        <v>3433234.73</v>
      </c>
      <c r="F6" s="6">
        <v>3433234.73</v>
      </c>
      <c r="G6" s="6">
        <f t="shared" ref="G6:G69" si="1">D6-E6</f>
        <v>3813178.15</v>
      </c>
      <c r="H6" s="11">
        <v>1100</v>
      </c>
    </row>
    <row r="7" spans="1:8" x14ac:dyDescent="0.2">
      <c r="A7" s="24" t="s">
        <v>63</v>
      </c>
      <c r="B7" s="6">
        <v>153600</v>
      </c>
      <c r="C7" s="6">
        <v>0</v>
      </c>
      <c r="D7" s="6">
        <f t="shared" si="0"/>
        <v>153600</v>
      </c>
      <c r="E7" s="6">
        <v>74610.39</v>
      </c>
      <c r="F7" s="6">
        <v>74610.39</v>
      </c>
      <c r="G7" s="6">
        <f t="shared" si="1"/>
        <v>78989.61</v>
      </c>
      <c r="H7" s="11">
        <v>1200</v>
      </c>
    </row>
    <row r="8" spans="1:8" x14ac:dyDescent="0.2">
      <c r="A8" s="24" t="s">
        <v>64</v>
      </c>
      <c r="B8" s="6">
        <v>2372898.38</v>
      </c>
      <c r="C8" s="6">
        <v>75000</v>
      </c>
      <c r="D8" s="6">
        <f t="shared" si="0"/>
        <v>2447898.38</v>
      </c>
      <c r="E8" s="6">
        <v>790180.05</v>
      </c>
      <c r="F8" s="6">
        <v>790180.05</v>
      </c>
      <c r="G8" s="6">
        <f t="shared" si="1"/>
        <v>1657718.3299999998</v>
      </c>
      <c r="H8" s="11">
        <v>1300</v>
      </c>
    </row>
    <row r="9" spans="1:8" x14ac:dyDescent="0.2">
      <c r="A9" s="24" t="s">
        <v>33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  <c r="H9" s="11">
        <v>1400</v>
      </c>
    </row>
    <row r="10" spans="1:8" x14ac:dyDescent="0.2">
      <c r="A10" s="24" t="s">
        <v>65</v>
      </c>
      <c r="B10" s="6">
        <v>144054.62</v>
      </c>
      <c r="C10" s="6">
        <v>0</v>
      </c>
      <c r="D10" s="6">
        <f t="shared" si="0"/>
        <v>144054.62</v>
      </c>
      <c r="E10" s="6">
        <v>114923.75</v>
      </c>
      <c r="F10" s="6">
        <v>114923.75</v>
      </c>
      <c r="G10" s="6">
        <f t="shared" si="1"/>
        <v>29130.869999999995</v>
      </c>
      <c r="H10" s="11">
        <v>1500</v>
      </c>
    </row>
    <row r="11" spans="1:8" x14ac:dyDescent="0.2">
      <c r="A11" s="24" t="s">
        <v>34</v>
      </c>
      <c r="B11" s="6">
        <v>10000</v>
      </c>
      <c r="C11" s="6">
        <v>0</v>
      </c>
      <c r="D11" s="6">
        <f t="shared" si="0"/>
        <v>10000</v>
      </c>
      <c r="E11" s="6">
        <v>0</v>
      </c>
      <c r="F11" s="6">
        <v>0</v>
      </c>
      <c r="G11" s="6">
        <f t="shared" si="1"/>
        <v>10000</v>
      </c>
      <c r="H11" s="11">
        <v>1600</v>
      </c>
    </row>
    <row r="12" spans="1:8" x14ac:dyDescent="0.2">
      <c r="A12" s="24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2" t="s">
        <v>123</v>
      </c>
      <c r="B13" s="16">
        <f>SUM(B14:B22)</f>
        <v>1120260</v>
      </c>
      <c r="C13" s="16">
        <f>SUM(C14:C22)</f>
        <v>-10000</v>
      </c>
      <c r="D13" s="16">
        <f t="shared" si="0"/>
        <v>1110260</v>
      </c>
      <c r="E13" s="16">
        <f>SUM(E14:E22)</f>
        <v>477720.29999999993</v>
      </c>
      <c r="F13" s="16">
        <f>SUM(F14:F22)</f>
        <v>477720.29999999993</v>
      </c>
      <c r="G13" s="16">
        <f t="shared" si="1"/>
        <v>632539.70000000007</v>
      </c>
      <c r="H13" s="23">
        <v>0</v>
      </c>
    </row>
    <row r="14" spans="1:8" x14ac:dyDescent="0.2">
      <c r="A14" s="24" t="s">
        <v>67</v>
      </c>
      <c r="B14" s="6">
        <v>433240</v>
      </c>
      <c r="C14" s="6">
        <v>-5000</v>
      </c>
      <c r="D14" s="6">
        <f t="shared" si="0"/>
        <v>428240</v>
      </c>
      <c r="E14" s="6">
        <v>198033.18</v>
      </c>
      <c r="F14" s="6">
        <v>198033.18</v>
      </c>
      <c r="G14" s="6">
        <f t="shared" si="1"/>
        <v>230206.82</v>
      </c>
      <c r="H14" s="11">
        <v>2100</v>
      </c>
    </row>
    <row r="15" spans="1:8" x14ac:dyDescent="0.2">
      <c r="A15" s="24" t="s">
        <v>68</v>
      </c>
      <c r="B15" s="6">
        <v>54000</v>
      </c>
      <c r="C15" s="6">
        <v>0</v>
      </c>
      <c r="D15" s="6">
        <f t="shared" si="0"/>
        <v>54000</v>
      </c>
      <c r="E15" s="6">
        <v>35722.300000000003</v>
      </c>
      <c r="F15" s="6">
        <v>35722.300000000003</v>
      </c>
      <c r="G15" s="6">
        <f t="shared" si="1"/>
        <v>18277.699999999997</v>
      </c>
      <c r="H15" s="11">
        <v>2200</v>
      </c>
    </row>
    <row r="16" spans="1:8" x14ac:dyDescent="0.2">
      <c r="A16" s="24" t="s">
        <v>69</v>
      </c>
      <c r="B16" s="6">
        <v>0</v>
      </c>
      <c r="C16" s="6">
        <v>0</v>
      </c>
      <c r="D16" s="6">
        <f t="shared" si="0"/>
        <v>0</v>
      </c>
      <c r="E16" s="6">
        <v>0</v>
      </c>
      <c r="F16" s="6">
        <v>0</v>
      </c>
      <c r="G16" s="6">
        <f t="shared" si="1"/>
        <v>0</v>
      </c>
      <c r="H16" s="11">
        <v>2300</v>
      </c>
    </row>
    <row r="17" spans="1:8" x14ac:dyDescent="0.2">
      <c r="A17" s="24" t="s">
        <v>70</v>
      </c>
      <c r="B17" s="6">
        <v>4000</v>
      </c>
      <c r="C17" s="6">
        <v>0</v>
      </c>
      <c r="D17" s="6">
        <f t="shared" si="0"/>
        <v>4000</v>
      </c>
      <c r="E17" s="6">
        <v>3809</v>
      </c>
      <c r="F17" s="6">
        <v>3809</v>
      </c>
      <c r="G17" s="6">
        <f t="shared" si="1"/>
        <v>191</v>
      </c>
      <c r="H17" s="11">
        <v>2400</v>
      </c>
    </row>
    <row r="18" spans="1:8" x14ac:dyDescent="0.2">
      <c r="A18" s="24" t="s">
        <v>71</v>
      </c>
      <c r="B18" s="6">
        <v>77000</v>
      </c>
      <c r="C18" s="6">
        <v>-5000</v>
      </c>
      <c r="D18" s="6">
        <f t="shared" si="0"/>
        <v>72000</v>
      </c>
      <c r="E18" s="6">
        <v>38453.360000000001</v>
      </c>
      <c r="F18" s="6">
        <v>38453.360000000001</v>
      </c>
      <c r="G18" s="6">
        <f t="shared" si="1"/>
        <v>33546.639999999999</v>
      </c>
      <c r="H18" s="11">
        <v>2500</v>
      </c>
    </row>
    <row r="19" spans="1:8" x14ac:dyDescent="0.2">
      <c r="A19" s="24" t="s">
        <v>72</v>
      </c>
      <c r="B19" s="6">
        <v>373000</v>
      </c>
      <c r="C19" s="6">
        <v>0</v>
      </c>
      <c r="D19" s="6">
        <f t="shared" si="0"/>
        <v>373000</v>
      </c>
      <c r="E19" s="6">
        <v>163199.85999999999</v>
      </c>
      <c r="F19" s="6">
        <v>163199.85999999999</v>
      </c>
      <c r="G19" s="6">
        <f t="shared" si="1"/>
        <v>209800.14</v>
      </c>
      <c r="H19" s="11">
        <v>2600</v>
      </c>
    </row>
    <row r="20" spans="1:8" x14ac:dyDescent="0.2">
      <c r="A20" s="24" t="s">
        <v>73</v>
      </c>
      <c r="B20" s="6">
        <v>0</v>
      </c>
      <c r="C20" s="6">
        <v>0</v>
      </c>
      <c r="D20" s="6">
        <f t="shared" si="0"/>
        <v>0</v>
      </c>
      <c r="E20" s="6">
        <v>0</v>
      </c>
      <c r="F20" s="6">
        <v>0</v>
      </c>
      <c r="G20" s="6">
        <f t="shared" si="1"/>
        <v>0</v>
      </c>
      <c r="H20" s="11">
        <v>2700</v>
      </c>
    </row>
    <row r="21" spans="1:8" x14ac:dyDescent="0.2">
      <c r="A21" s="24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4" t="s">
        <v>75</v>
      </c>
      <c r="B22" s="6">
        <v>179020</v>
      </c>
      <c r="C22" s="6">
        <v>0</v>
      </c>
      <c r="D22" s="6">
        <f t="shared" si="0"/>
        <v>179020</v>
      </c>
      <c r="E22" s="6">
        <v>38502.6</v>
      </c>
      <c r="F22" s="6">
        <v>38502.6</v>
      </c>
      <c r="G22" s="6">
        <f t="shared" si="1"/>
        <v>140517.4</v>
      </c>
      <c r="H22" s="11">
        <v>2900</v>
      </c>
    </row>
    <row r="23" spans="1:8" x14ac:dyDescent="0.2">
      <c r="A23" s="22" t="s">
        <v>59</v>
      </c>
      <c r="B23" s="16">
        <f>SUM(B24:B32)</f>
        <v>1298617.02</v>
      </c>
      <c r="C23" s="16">
        <f>SUM(C24:C32)</f>
        <v>10000</v>
      </c>
      <c r="D23" s="16">
        <f t="shared" si="0"/>
        <v>1308617.02</v>
      </c>
      <c r="E23" s="16">
        <f>SUM(E24:E32)</f>
        <v>504435.74999999994</v>
      </c>
      <c r="F23" s="16">
        <f>SUM(F24:F32)</f>
        <v>504435.74999999994</v>
      </c>
      <c r="G23" s="16">
        <f t="shared" si="1"/>
        <v>804181.27</v>
      </c>
      <c r="H23" s="23">
        <v>0</v>
      </c>
    </row>
    <row r="24" spans="1:8" x14ac:dyDescent="0.2">
      <c r="A24" s="24" t="s">
        <v>76</v>
      </c>
      <c r="B24" s="6">
        <v>238066</v>
      </c>
      <c r="C24" s="6">
        <v>0</v>
      </c>
      <c r="D24" s="6">
        <f t="shared" si="0"/>
        <v>238066</v>
      </c>
      <c r="E24" s="6">
        <v>111608.17</v>
      </c>
      <c r="F24" s="6">
        <v>111608.17</v>
      </c>
      <c r="G24" s="6">
        <f t="shared" si="1"/>
        <v>126457.83</v>
      </c>
      <c r="H24" s="11">
        <v>3100</v>
      </c>
    </row>
    <row r="25" spans="1:8" x14ac:dyDescent="0.2">
      <c r="A25" s="24" t="s">
        <v>77</v>
      </c>
      <c r="B25" s="6">
        <v>30000</v>
      </c>
      <c r="C25" s="6">
        <v>0</v>
      </c>
      <c r="D25" s="6">
        <f t="shared" si="0"/>
        <v>30000</v>
      </c>
      <c r="E25" s="6">
        <v>13920</v>
      </c>
      <c r="F25" s="6">
        <v>13920</v>
      </c>
      <c r="G25" s="6">
        <f t="shared" si="1"/>
        <v>16080</v>
      </c>
      <c r="H25" s="11">
        <v>3200</v>
      </c>
    </row>
    <row r="26" spans="1:8" x14ac:dyDescent="0.2">
      <c r="A26" s="24" t="s">
        <v>78</v>
      </c>
      <c r="B26" s="6">
        <v>6619.45</v>
      </c>
      <c r="C26" s="6">
        <v>0</v>
      </c>
      <c r="D26" s="6">
        <f t="shared" si="0"/>
        <v>6619.45</v>
      </c>
      <c r="E26" s="6">
        <v>0</v>
      </c>
      <c r="F26" s="6">
        <v>0</v>
      </c>
      <c r="G26" s="6">
        <f t="shared" si="1"/>
        <v>6619.45</v>
      </c>
      <c r="H26" s="11">
        <v>3300</v>
      </c>
    </row>
    <row r="27" spans="1:8" x14ac:dyDescent="0.2">
      <c r="A27" s="24" t="s">
        <v>79</v>
      </c>
      <c r="B27" s="6">
        <v>205500</v>
      </c>
      <c r="C27" s="6">
        <v>-843.81</v>
      </c>
      <c r="D27" s="6">
        <f t="shared" si="0"/>
        <v>204656.19</v>
      </c>
      <c r="E27" s="6">
        <v>117274.69</v>
      </c>
      <c r="F27" s="6">
        <v>117274.69</v>
      </c>
      <c r="G27" s="6">
        <f t="shared" si="1"/>
        <v>87381.5</v>
      </c>
      <c r="H27" s="11">
        <v>3400</v>
      </c>
    </row>
    <row r="28" spans="1:8" x14ac:dyDescent="0.2">
      <c r="A28" s="24" t="s">
        <v>80</v>
      </c>
      <c r="B28" s="6">
        <v>339340</v>
      </c>
      <c r="C28" s="6">
        <v>10843.81</v>
      </c>
      <c r="D28" s="6">
        <f t="shared" si="0"/>
        <v>350183.81</v>
      </c>
      <c r="E28" s="6">
        <v>63590.8</v>
      </c>
      <c r="F28" s="6">
        <v>63590.8</v>
      </c>
      <c r="G28" s="6">
        <f t="shared" si="1"/>
        <v>286593.01</v>
      </c>
      <c r="H28" s="11">
        <v>3500</v>
      </c>
    </row>
    <row r="29" spans="1:8" x14ac:dyDescent="0.2">
      <c r="A29" s="24" t="s">
        <v>81</v>
      </c>
      <c r="B29" s="6">
        <v>28605</v>
      </c>
      <c r="C29" s="6">
        <v>0</v>
      </c>
      <c r="D29" s="6">
        <f t="shared" si="0"/>
        <v>28605</v>
      </c>
      <c r="E29" s="6">
        <v>4488</v>
      </c>
      <c r="F29" s="6">
        <v>4488</v>
      </c>
      <c r="G29" s="6">
        <f t="shared" si="1"/>
        <v>24117</v>
      </c>
      <c r="H29" s="11">
        <v>3600</v>
      </c>
    </row>
    <row r="30" spans="1:8" x14ac:dyDescent="0.2">
      <c r="A30" s="24" t="s">
        <v>82</v>
      </c>
      <c r="B30" s="6">
        <v>24122</v>
      </c>
      <c r="C30" s="6">
        <v>0</v>
      </c>
      <c r="D30" s="6">
        <f t="shared" si="0"/>
        <v>24122</v>
      </c>
      <c r="E30" s="6">
        <v>1154.5999999999999</v>
      </c>
      <c r="F30" s="6">
        <v>1154.5999999999999</v>
      </c>
      <c r="G30" s="6">
        <f t="shared" si="1"/>
        <v>22967.4</v>
      </c>
      <c r="H30" s="11">
        <v>3700</v>
      </c>
    </row>
    <row r="31" spans="1:8" x14ac:dyDescent="0.2">
      <c r="A31" s="24" t="s">
        <v>83</v>
      </c>
      <c r="B31" s="6">
        <v>172319.22</v>
      </c>
      <c r="C31" s="6">
        <v>0</v>
      </c>
      <c r="D31" s="6">
        <f t="shared" si="0"/>
        <v>172319.22</v>
      </c>
      <c r="E31" s="6">
        <v>63510.49</v>
      </c>
      <c r="F31" s="6">
        <v>63510.49</v>
      </c>
      <c r="G31" s="6">
        <f t="shared" si="1"/>
        <v>108808.73000000001</v>
      </c>
      <c r="H31" s="11">
        <v>3800</v>
      </c>
    </row>
    <row r="32" spans="1:8" x14ac:dyDescent="0.2">
      <c r="A32" s="24" t="s">
        <v>18</v>
      </c>
      <c r="B32" s="6">
        <v>254045.35</v>
      </c>
      <c r="C32" s="6">
        <v>0</v>
      </c>
      <c r="D32" s="6">
        <f t="shared" si="0"/>
        <v>254045.35</v>
      </c>
      <c r="E32" s="6">
        <v>128889</v>
      </c>
      <c r="F32" s="6">
        <v>128889</v>
      </c>
      <c r="G32" s="6">
        <f t="shared" si="1"/>
        <v>125156.35</v>
      </c>
      <c r="H32" s="11">
        <v>3900</v>
      </c>
    </row>
    <row r="33" spans="1:8" x14ac:dyDescent="0.2">
      <c r="A33" s="22" t="s">
        <v>124</v>
      </c>
      <c r="B33" s="16">
        <f>SUM(B34:B42)</f>
        <v>226000</v>
      </c>
      <c r="C33" s="16">
        <f>SUM(C34:C42)</f>
        <v>0</v>
      </c>
      <c r="D33" s="16">
        <f t="shared" si="0"/>
        <v>226000</v>
      </c>
      <c r="E33" s="16">
        <f>SUM(E34:E42)</f>
        <v>111008.64</v>
      </c>
      <c r="F33" s="16">
        <f>SUM(F34:F42)</f>
        <v>111008.64</v>
      </c>
      <c r="G33" s="16">
        <f t="shared" si="1"/>
        <v>114991.36</v>
      </c>
      <c r="H33" s="23">
        <v>0</v>
      </c>
    </row>
    <row r="34" spans="1:8" x14ac:dyDescent="0.2">
      <c r="A34" s="24" t="s">
        <v>84</v>
      </c>
      <c r="B34" s="6">
        <v>0</v>
      </c>
      <c r="C34" s="6">
        <v>0</v>
      </c>
      <c r="D34" s="6">
        <f t="shared" si="0"/>
        <v>0</v>
      </c>
      <c r="E34" s="6">
        <v>0</v>
      </c>
      <c r="F34" s="6">
        <v>0</v>
      </c>
      <c r="G34" s="6">
        <f t="shared" si="1"/>
        <v>0</v>
      </c>
      <c r="H34" s="11">
        <v>4100</v>
      </c>
    </row>
    <row r="35" spans="1:8" x14ac:dyDescent="0.2">
      <c r="A35" s="24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4" t="s">
        <v>86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4" t="s">
        <v>87</v>
      </c>
      <c r="B37" s="6">
        <v>226000</v>
      </c>
      <c r="C37" s="6">
        <v>0</v>
      </c>
      <c r="D37" s="6">
        <f t="shared" si="0"/>
        <v>226000</v>
      </c>
      <c r="E37" s="6">
        <v>111008.64</v>
      </c>
      <c r="F37" s="6">
        <v>111008.64</v>
      </c>
      <c r="G37" s="6">
        <f t="shared" si="1"/>
        <v>114991.36</v>
      </c>
      <c r="H37" s="11">
        <v>4400</v>
      </c>
    </row>
    <row r="38" spans="1:8" x14ac:dyDescent="0.2">
      <c r="A38" s="24" t="s">
        <v>39</v>
      </c>
      <c r="B38" s="6">
        <v>0</v>
      </c>
      <c r="C38" s="6">
        <v>0</v>
      </c>
      <c r="D38" s="6">
        <f t="shared" si="0"/>
        <v>0</v>
      </c>
      <c r="E38" s="6">
        <v>0</v>
      </c>
      <c r="F38" s="6">
        <v>0</v>
      </c>
      <c r="G38" s="6">
        <f t="shared" si="1"/>
        <v>0</v>
      </c>
      <c r="H38" s="11">
        <v>4500</v>
      </c>
    </row>
    <row r="39" spans="1:8" x14ac:dyDescent="0.2">
      <c r="A39" s="24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4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4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4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2" t="s">
        <v>125</v>
      </c>
      <c r="B43" s="16">
        <f>SUM(B44:B52)</f>
        <v>85145.33</v>
      </c>
      <c r="C43" s="16">
        <f>SUM(C44:C52)</f>
        <v>0</v>
      </c>
      <c r="D43" s="16">
        <f t="shared" si="0"/>
        <v>85145.33</v>
      </c>
      <c r="E43" s="16">
        <f>SUM(E44:E52)</f>
        <v>0</v>
      </c>
      <c r="F43" s="16">
        <f>SUM(F44:F52)</f>
        <v>0</v>
      </c>
      <c r="G43" s="16">
        <f t="shared" si="1"/>
        <v>85145.33</v>
      </c>
      <c r="H43" s="23">
        <v>0</v>
      </c>
    </row>
    <row r="44" spans="1:8" x14ac:dyDescent="0.2">
      <c r="A44" s="5" t="s">
        <v>91</v>
      </c>
      <c r="B44" s="6">
        <v>62645.33</v>
      </c>
      <c r="C44" s="6">
        <v>0</v>
      </c>
      <c r="D44" s="6">
        <f t="shared" si="0"/>
        <v>62645.33</v>
      </c>
      <c r="E44" s="6">
        <v>0</v>
      </c>
      <c r="F44" s="6">
        <v>0</v>
      </c>
      <c r="G44" s="6">
        <f t="shared" si="1"/>
        <v>62645.33</v>
      </c>
      <c r="H44" s="11">
        <v>5100</v>
      </c>
    </row>
    <row r="45" spans="1:8" x14ac:dyDescent="0.2">
      <c r="A45" s="24" t="s">
        <v>92</v>
      </c>
      <c r="B45" s="6">
        <v>22500</v>
      </c>
      <c r="C45" s="6">
        <v>0</v>
      </c>
      <c r="D45" s="6">
        <f t="shared" si="0"/>
        <v>22500</v>
      </c>
      <c r="E45" s="6">
        <v>0</v>
      </c>
      <c r="F45" s="6">
        <v>0</v>
      </c>
      <c r="G45" s="6">
        <f t="shared" si="1"/>
        <v>22500</v>
      </c>
      <c r="H45" s="11">
        <v>5200</v>
      </c>
    </row>
    <row r="46" spans="1:8" x14ac:dyDescent="0.2">
      <c r="A46" s="24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4" t="s">
        <v>94</v>
      </c>
      <c r="B47" s="6">
        <v>0</v>
      </c>
      <c r="C47" s="6">
        <v>0</v>
      </c>
      <c r="D47" s="6">
        <f t="shared" si="0"/>
        <v>0</v>
      </c>
      <c r="E47" s="6">
        <v>0</v>
      </c>
      <c r="F47" s="6">
        <v>0</v>
      </c>
      <c r="G47" s="6">
        <f t="shared" si="1"/>
        <v>0</v>
      </c>
      <c r="H47" s="11">
        <v>5400</v>
      </c>
    </row>
    <row r="48" spans="1:8" x14ac:dyDescent="0.2">
      <c r="A48" s="24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4" t="s">
        <v>96</v>
      </c>
      <c r="B49" s="6">
        <v>0</v>
      </c>
      <c r="C49" s="6">
        <v>0</v>
      </c>
      <c r="D49" s="6">
        <f t="shared" si="0"/>
        <v>0</v>
      </c>
      <c r="E49" s="6">
        <v>0</v>
      </c>
      <c r="F49" s="6">
        <v>0</v>
      </c>
      <c r="G49" s="6">
        <f t="shared" si="1"/>
        <v>0</v>
      </c>
      <c r="H49" s="11">
        <v>5600</v>
      </c>
    </row>
    <row r="50" spans="1:8" x14ac:dyDescent="0.2">
      <c r="A50" s="24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4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4" t="s">
        <v>99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2" t="s">
        <v>60</v>
      </c>
      <c r="B53" s="16">
        <f>SUM(B54:B56)</f>
        <v>0</v>
      </c>
      <c r="C53" s="16">
        <f>SUM(C54:C56)</f>
        <v>0</v>
      </c>
      <c r="D53" s="16">
        <f t="shared" si="0"/>
        <v>0</v>
      </c>
      <c r="E53" s="16">
        <f>SUM(E54:E56)</f>
        <v>0</v>
      </c>
      <c r="F53" s="16">
        <f>SUM(F54:F56)</f>
        <v>0</v>
      </c>
      <c r="G53" s="16">
        <f t="shared" si="1"/>
        <v>0</v>
      </c>
      <c r="H53" s="23">
        <v>0</v>
      </c>
    </row>
    <row r="54" spans="1:8" x14ac:dyDescent="0.2">
      <c r="A54" s="24" t="s">
        <v>100</v>
      </c>
      <c r="B54" s="6">
        <v>0</v>
      </c>
      <c r="C54" s="6">
        <v>0</v>
      </c>
      <c r="D54" s="6">
        <f t="shared" si="0"/>
        <v>0</v>
      </c>
      <c r="E54" s="6">
        <v>0</v>
      </c>
      <c r="F54" s="6">
        <v>0</v>
      </c>
      <c r="G54" s="6">
        <f t="shared" si="1"/>
        <v>0</v>
      </c>
      <c r="H54" s="11">
        <v>6100</v>
      </c>
    </row>
    <row r="55" spans="1:8" x14ac:dyDescent="0.2">
      <c r="A55" s="24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4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2" t="s">
        <v>126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3">
        <v>0</v>
      </c>
    </row>
    <row r="58" spans="1:8" x14ac:dyDescent="0.2">
      <c r="A58" s="24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4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4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4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4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4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4" t="s">
        <v>109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2" t="s">
        <v>127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23">
        <v>0</v>
      </c>
    </row>
    <row r="66" spans="1:8" x14ac:dyDescent="0.2">
      <c r="A66" s="24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4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4" t="s">
        <v>38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  <c r="H68" s="11">
        <v>8500</v>
      </c>
    </row>
    <row r="69" spans="1:8" x14ac:dyDescent="0.2">
      <c r="A69" s="22" t="s">
        <v>61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3">
        <v>0</v>
      </c>
    </row>
    <row r="70" spans="1:8" x14ac:dyDescent="0.2">
      <c r="A70" s="24" t="s">
        <v>110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4" t="s">
        <v>111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4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4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4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4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5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12656988.229999999</v>
      </c>
      <c r="C77" s="18">
        <f t="shared" si="4"/>
        <v>75000</v>
      </c>
      <c r="D77" s="18">
        <f t="shared" si="4"/>
        <v>12731988.229999999</v>
      </c>
      <c r="E77" s="18">
        <f t="shared" si="4"/>
        <v>5506113.6099999994</v>
      </c>
      <c r="F77" s="18">
        <f t="shared" si="4"/>
        <v>5506113.6099999994</v>
      </c>
      <c r="G77" s="18">
        <f t="shared" si="4"/>
        <v>7225874.6200000001</v>
      </c>
      <c r="H77" s="31"/>
    </row>
    <row r="78" spans="1:8" x14ac:dyDescent="0.2">
      <c r="H78" s="31"/>
    </row>
    <row r="79" spans="1:8" x14ac:dyDescent="0.2">
      <c r="A79" s="1" t="s">
        <v>120</v>
      </c>
      <c r="H79" s="31"/>
    </row>
    <row r="80" spans="1:8" x14ac:dyDescent="0.2">
      <c r="H80" s="31"/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activeCell="A22" sqref="A22"/>
    </sheetView>
  </sheetViews>
  <sheetFormatPr baseColWidth="10" defaultColWidth="12" defaultRowHeight="10.199999999999999" x14ac:dyDescent="0.2"/>
  <cols>
    <col min="1" max="1" width="47.7109375" style="1" customWidth="1"/>
    <col min="2" max="7" width="18.28515625" style="1" customWidth="1"/>
    <col min="8" max="16384" width="12" style="1"/>
  </cols>
  <sheetData>
    <row r="1" spans="1:7" ht="50.1" customHeight="1" x14ac:dyDescent="0.2">
      <c r="A1" s="36" t="s">
        <v>130</v>
      </c>
      <c r="B1" s="34"/>
      <c r="C1" s="34"/>
      <c r="D1" s="34"/>
      <c r="E1" s="34"/>
      <c r="F1" s="34"/>
      <c r="G1" s="35"/>
    </row>
    <row r="2" spans="1:7" x14ac:dyDescent="0.2">
      <c r="A2" s="39"/>
      <c r="B2" s="36" t="s">
        <v>57</v>
      </c>
      <c r="C2" s="34"/>
      <c r="D2" s="34"/>
      <c r="E2" s="34"/>
      <c r="F2" s="35"/>
      <c r="G2" s="37" t="s">
        <v>56</v>
      </c>
    </row>
    <row r="3" spans="1:7" ht="24.9" customHeight="1" x14ac:dyDescent="0.2">
      <c r="A3" s="40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8"/>
    </row>
    <row r="4" spans="1:7" x14ac:dyDescent="0.2">
      <c r="A4" s="41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7" t="s">
        <v>0</v>
      </c>
      <c r="B5" s="19">
        <v>12571842.9</v>
      </c>
      <c r="C5" s="19">
        <v>75000</v>
      </c>
      <c r="D5" s="19">
        <f>B5+C5</f>
        <v>12646842.9</v>
      </c>
      <c r="E5" s="19">
        <v>5506113.6100000003</v>
      </c>
      <c r="F5" s="19">
        <v>5506113.6100000003</v>
      </c>
      <c r="G5" s="19">
        <f>D5-E5</f>
        <v>7140729.29</v>
      </c>
    </row>
    <row r="6" spans="1:7" x14ac:dyDescent="0.2">
      <c r="A6" s="7" t="s">
        <v>1</v>
      </c>
      <c r="B6" s="19">
        <v>85145.33</v>
      </c>
      <c r="C6" s="19">
        <v>0</v>
      </c>
      <c r="D6" s="19">
        <f>B6+C6</f>
        <v>85145.33</v>
      </c>
      <c r="E6" s="19">
        <v>0</v>
      </c>
      <c r="F6" s="19">
        <v>0</v>
      </c>
      <c r="G6" s="19">
        <f>D6-E6</f>
        <v>85145.33</v>
      </c>
    </row>
    <row r="7" spans="1:7" x14ac:dyDescent="0.2">
      <c r="A7" s="7" t="s">
        <v>2</v>
      </c>
      <c r="B7" s="19">
        <v>0</v>
      </c>
      <c r="C7" s="19">
        <v>0</v>
      </c>
      <c r="D7" s="19">
        <f>B7+C7</f>
        <v>0</v>
      </c>
      <c r="E7" s="19">
        <v>0</v>
      </c>
      <c r="F7" s="19">
        <v>0</v>
      </c>
      <c r="G7" s="19">
        <f>D7-E7</f>
        <v>0</v>
      </c>
    </row>
    <row r="8" spans="1:7" x14ac:dyDescent="0.2">
      <c r="A8" s="7" t="s">
        <v>39</v>
      </c>
      <c r="B8" s="19">
        <v>0</v>
      </c>
      <c r="C8" s="19">
        <v>0</v>
      </c>
      <c r="D8" s="19">
        <f>B8+C8</f>
        <v>0</v>
      </c>
      <c r="E8" s="19">
        <v>0</v>
      </c>
      <c r="F8" s="19">
        <v>0</v>
      </c>
      <c r="G8" s="19">
        <f>D8-E8</f>
        <v>0</v>
      </c>
    </row>
    <row r="9" spans="1:7" x14ac:dyDescent="0.2">
      <c r="A9" s="14" t="s">
        <v>36</v>
      </c>
      <c r="B9" s="20">
        <v>0</v>
      </c>
      <c r="C9" s="20">
        <v>0</v>
      </c>
      <c r="D9" s="20">
        <f>B9+C9</f>
        <v>0</v>
      </c>
      <c r="E9" s="20">
        <v>0</v>
      </c>
      <c r="F9" s="20">
        <v>0</v>
      </c>
      <c r="G9" s="20">
        <f>D9-E9</f>
        <v>0</v>
      </c>
    </row>
    <row r="10" spans="1:7" x14ac:dyDescent="0.2">
      <c r="A10" s="12" t="s">
        <v>50</v>
      </c>
      <c r="B10" s="18">
        <f t="shared" ref="B10:G10" si="0">SUM(B5+B6+B7+B8+B9)</f>
        <v>12656988.23</v>
      </c>
      <c r="C10" s="18">
        <f t="shared" si="0"/>
        <v>75000</v>
      </c>
      <c r="D10" s="18">
        <f t="shared" si="0"/>
        <v>12731988.23</v>
      </c>
      <c r="E10" s="18">
        <f t="shared" si="0"/>
        <v>5506113.6100000003</v>
      </c>
      <c r="F10" s="18">
        <f t="shared" si="0"/>
        <v>5506113.6100000003</v>
      </c>
      <c r="G10" s="18">
        <f t="shared" si="0"/>
        <v>7225874.6200000001</v>
      </c>
    </row>
  </sheetData>
  <sheetProtection formatCells="0" formatColumns="0" formatRows="0" autoFilter="0"/>
  <mergeCells count="4">
    <mergeCell ref="B2:F2"/>
    <mergeCell ref="G2:G3"/>
    <mergeCell ref="A2:A4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opLeftCell="A8" workbookViewId="0">
      <selection activeCell="A15" sqref="A15:J15"/>
    </sheetView>
  </sheetViews>
  <sheetFormatPr baseColWidth="10" defaultColWidth="12" defaultRowHeight="10.199999999999999" x14ac:dyDescent="0.2"/>
  <cols>
    <col min="1" max="1" width="80.42578125" style="1" customWidth="1"/>
    <col min="2" max="7" width="18.28515625" style="1" customWidth="1"/>
    <col min="8" max="16384" width="12" style="1"/>
  </cols>
  <sheetData>
    <row r="1" spans="1:7" ht="45" customHeight="1" x14ac:dyDescent="0.2">
      <c r="A1" s="36" t="s">
        <v>141</v>
      </c>
      <c r="B1" s="34"/>
      <c r="C1" s="34"/>
      <c r="D1" s="34"/>
      <c r="E1" s="34"/>
      <c r="F1" s="34"/>
      <c r="G1" s="35"/>
    </row>
    <row r="2" spans="1:7" x14ac:dyDescent="0.2">
      <c r="A2" s="39" t="s">
        <v>51</v>
      </c>
      <c r="B2" s="36" t="s">
        <v>57</v>
      </c>
      <c r="C2" s="34"/>
      <c r="D2" s="34"/>
      <c r="E2" s="34"/>
      <c r="F2" s="35"/>
      <c r="G2" s="37" t="s">
        <v>56</v>
      </c>
    </row>
    <row r="3" spans="1:7" ht="24.9" customHeight="1" x14ac:dyDescent="0.2">
      <c r="A3" s="40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8"/>
    </row>
    <row r="4" spans="1:7" x14ac:dyDescent="0.2">
      <c r="A4" s="41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6"/>
      <c r="B5" s="8"/>
      <c r="C5" s="8"/>
      <c r="D5" s="8"/>
      <c r="E5" s="8"/>
      <c r="F5" s="8"/>
      <c r="G5" s="8"/>
    </row>
    <row r="6" spans="1:7" x14ac:dyDescent="0.2">
      <c r="A6" s="27" t="s">
        <v>131</v>
      </c>
      <c r="B6" s="6">
        <v>2696981.81</v>
      </c>
      <c r="C6" s="6">
        <v>0</v>
      </c>
      <c r="D6" s="6">
        <f>B6+C6</f>
        <v>2696981.81</v>
      </c>
      <c r="E6" s="6">
        <v>1201031.76</v>
      </c>
      <c r="F6" s="6">
        <v>1201031.76</v>
      </c>
      <c r="G6" s="6">
        <f>D6-E6</f>
        <v>1495950.05</v>
      </c>
    </row>
    <row r="7" spans="1:7" x14ac:dyDescent="0.2">
      <c r="A7" s="27" t="s">
        <v>132</v>
      </c>
      <c r="B7" s="6">
        <v>836209.63</v>
      </c>
      <c r="C7" s="6">
        <v>0</v>
      </c>
      <c r="D7" s="6">
        <f t="shared" ref="D7:D12" si="0">B7+C7</f>
        <v>836209.63</v>
      </c>
      <c r="E7" s="6">
        <v>347208.46</v>
      </c>
      <c r="F7" s="6">
        <v>347208.46</v>
      </c>
      <c r="G7" s="6">
        <f t="shared" ref="G7:G12" si="1">D7-E7</f>
        <v>489001.17</v>
      </c>
    </row>
    <row r="8" spans="1:7" x14ac:dyDescent="0.2">
      <c r="A8" s="27" t="s">
        <v>133</v>
      </c>
      <c r="B8" s="6">
        <v>1152439.06</v>
      </c>
      <c r="C8" s="6">
        <v>0</v>
      </c>
      <c r="D8" s="6">
        <f t="shared" si="0"/>
        <v>1152439.06</v>
      </c>
      <c r="E8" s="6">
        <v>516196.52</v>
      </c>
      <c r="F8" s="6">
        <v>516196.52</v>
      </c>
      <c r="G8" s="6">
        <f t="shared" si="1"/>
        <v>636242.54</v>
      </c>
    </row>
    <row r="9" spans="1:7" x14ac:dyDescent="0.2">
      <c r="A9" s="27" t="s">
        <v>134</v>
      </c>
      <c r="B9" s="6">
        <v>1484238.45</v>
      </c>
      <c r="C9" s="6">
        <v>0</v>
      </c>
      <c r="D9" s="6">
        <f t="shared" si="0"/>
        <v>1484238.45</v>
      </c>
      <c r="E9" s="6">
        <v>538734.42000000004</v>
      </c>
      <c r="F9" s="6">
        <v>538734.42000000004</v>
      </c>
      <c r="G9" s="6">
        <f t="shared" si="1"/>
        <v>945504.02999999991</v>
      </c>
    </row>
    <row r="10" spans="1:7" x14ac:dyDescent="0.2">
      <c r="A10" s="27" t="s">
        <v>135</v>
      </c>
      <c r="B10" s="6">
        <v>2390397.66</v>
      </c>
      <c r="C10" s="6">
        <v>0</v>
      </c>
      <c r="D10" s="6">
        <f t="shared" si="0"/>
        <v>2390397.66</v>
      </c>
      <c r="E10" s="6">
        <v>1063529.77</v>
      </c>
      <c r="F10" s="6">
        <v>1063529.77</v>
      </c>
      <c r="G10" s="6">
        <f t="shared" si="1"/>
        <v>1326867.8900000001</v>
      </c>
    </row>
    <row r="11" spans="1:7" x14ac:dyDescent="0.2">
      <c r="A11" s="27" t="s">
        <v>136</v>
      </c>
      <c r="B11" s="6">
        <v>594403.07999999996</v>
      </c>
      <c r="C11" s="6">
        <v>0</v>
      </c>
      <c r="D11" s="6">
        <f t="shared" si="0"/>
        <v>594403.07999999996</v>
      </c>
      <c r="E11" s="6">
        <v>229647.49</v>
      </c>
      <c r="F11" s="6">
        <v>229647.49</v>
      </c>
      <c r="G11" s="6">
        <f t="shared" si="1"/>
        <v>364755.58999999997</v>
      </c>
    </row>
    <row r="12" spans="1:7" x14ac:dyDescent="0.2">
      <c r="A12" s="27" t="s">
        <v>137</v>
      </c>
      <c r="B12" s="6">
        <v>1202473.45</v>
      </c>
      <c r="C12" s="6">
        <v>75000</v>
      </c>
      <c r="D12" s="6">
        <f t="shared" si="0"/>
        <v>1277473.45</v>
      </c>
      <c r="E12" s="6">
        <v>600419.42000000004</v>
      </c>
      <c r="F12" s="6">
        <v>600419.42000000004</v>
      </c>
      <c r="G12" s="6">
        <f t="shared" si="1"/>
        <v>677054.02999999991</v>
      </c>
    </row>
    <row r="13" spans="1:7" x14ac:dyDescent="0.2">
      <c r="A13" s="27" t="s">
        <v>138</v>
      </c>
      <c r="B13" s="6">
        <v>1148092.06</v>
      </c>
      <c r="C13" s="6">
        <v>0</v>
      </c>
      <c r="D13" s="6">
        <f t="shared" ref="D13" si="2">B13+C13</f>
        <v>1148092.06</v>
      </c>
      <c r="E13" s="6">
        <v>541140.35</v>
      </c>
      <c r="F13" s="6">
        <v>541140.35</v>
      </c>
      <c r="G13" s="6">
        <f t="shared" ref="G13" si="3">D13-E13</f>
        <v>606951.71000000008</v>
      </c>
    </row>
    <row r="14" spans="1:7" x14ac:dyDescent="0.2">
      <c r="A14" s="27" t="s">
        <v>139</v>
      </c>
      <c r="B14" s="6">
        <v>736014.48</v>
      </c>
      <c r="C14" s="6">
        <v>0</v>
      </c>
      <c r="D14" s="6">
        <f t="shared" ref="D14" si="4">B14+C14</f>
        <v>736014.48</v>
      </c>
      <c r="E14" s="6">
        <v>282996.63</v>
      </c>
      <c r="F14" s="6">
        <v>282996.63</v>
      </c>
      <c r="G14" s="6">
        <f t="shared" ref="G14" si="5">D14-E14</f>
        <v>453017.85</v>
      </c>
    </row>
    <row r="15" spans="1:7" x14ac:dyDescent="0.2">
      <c r="A15" s="27" t="s">
        <v>140</v>
      </c>
      <c r="B15" s="6">
        <v>415738.55</v>
      </c>
      <c r="C15" s="6">
        <v>0</v>
      </c>
      <c r="D15" s="6">
        <f t="shared" ref="D15" si="6">B15+C15</f>
        <v>415738.55</v>
      </c>
      <c r="E15" s="6">
        <v>185208.79</v>
      </c>
      <c r="F15" s="6">
        <v>185208.79</v>
      </c>
      <c r="G15" s="6">
        <f t="shared" ref="G15" si="7">D15-E15</f>
        <v>230529.75999999998</v>
      </c>
    </row>
    <row r="16" spans="1:7" x14ac:dyDescent="0.2">
      <c r="A16" s="27"/>
      <c r="B16" s="6"/>
      <c r="C16" s="6"/>
      <c r="D16" s="6"/>
      <c r="E16" s="6"/>
      <c r="F16" s="6"/>
      <c r="G16" s="6"/>
    </row>
    <row r="17" spans="1:7" x14ac:dyDescent="0.2">
      <c r="A17" s="13" t="s">
        <v>50</v>
      </c>
      <c r="B17" s="21">
        <f t="shared" ref="B17:G17" si="8">SUM(B6:B16)</f>
        <v>12656988.23</v>
      </c>
      <c r="C17" s="21">
        <f t="shared" si="8"/>
        <v>75000</v>
      </c>
      <c r="D17" s="21">
        <f t="shared" si="8"/>
        <v>12731988.23</v>
      </c>
      <c r="E17" s="21">
        <f t="shared" si="8"/>
        <v>5506113.6099999994</v>
      </c>
      <c r="F17" s="21">
        <f t="shared" si="8"/>
        <v>5506113.6099999994</v>
      </c>
      <c r="G17" s="21">
        <f t="shared" si="8"/>
        <v>7225874.6199999992</v>
      </c>
    </row>
    <row r="20" spans="1:7" ht="45" customHeight="1" x14ac:dyDescent="0.2">
      <c r="A20" s="36" t="s">
        <v>142</v>
      </c>
      <c r="B20" s="34"/>
      <c r="C20" s="34"/>
      <c r="D20" s="34"/>
      <c r="E20" s="34"/>
      <c r="F20" s="34"/>
      <c r="G20" s="35"/>
    </row>
    <row r="21" spans="1:7" x14ac:dyDescent="0.2">
      <c r="A21" s="39" t="s">
        <v>51</v>
      </c>
      <c r="B21" s="36" t="s">
        <v>57</v>
      </c>
      <c r="C21" s="34"/>
      <c r="D21" s="34"/>
      <c r="E21" s="34"/>
      <c r="F21" s="35"/>
      <c r="G21" s="37" t="s">
        <v>56</v>
      </c>
    </row>
    <row r="22" spans="1:7" ht="20.399999999999999" x14ac:dyDescent="0.2">
      <c r="A22" s="40"/>
      <c r="B22" s="3" t="s">
        <v>52</v>
      </c>
      <c r="C22" s="3" t="s">
        <v>117</v>
      </c>
      <c r="D22" s="3" t="s">
        <v>53</v>
      </c>
      <c r="E22" s="3" t="s">
        <v>54</v>
      </c>
      <c r="F22" s="3" t="s">
        <v>55</v>
      </c>
      <c r="G22" s="38"/>
    </row>
    <row r="23" spans="1:7" x14ac:dyDescent="0.2">
      <c r="A23" s="41"/>
      <c r="B23" s="4">
        <v>1</v>
      </c>
      <c r="C23" s="4">
        <v>2</v>
      </c>
      <c r="D23" s="4" t="s">
        <v>118</v>
      </c>
      <c r="E23" s="4">
        <v>4</v>
      </c>
      <c r="F23" s="4">
        <v>5</v>
      </c>
      <c r="G23" s="4" t="s">
        <v>119</v>
      </c>
    </row>
    <row r="24" spans="1:7" x14ac:dyDescent="0.2">
      <c r="A24" s="28" t="s">
        <v>8</v>
      </c>
      <c r="B24" s="6">
        <v>0</v>
      </c>
      <c r="C24" s="6">
        <v>0</v>
      </c>
      <c r="D24" s="6">
        <f>B24+C24</f>
        <v>0</v>
      </c>
      <c r="E24" s="6">
        <v>0</v>
      </c>
      <c r="F24" s="6">
        <v>0</v>
      </c>
      <c r="G24" s="6">
        <f>D24-E24</f>
        <v>0</v>
      </c>
    </row>
    <row r="25" spans="1:7" x14ac:dyDescent="0.2">
      <c r="A25" s="28" t="s">
        <v>9</v>
      </c>
      <c r="B25" s="6">
        <v>0</v>
      </c>
      <c r="C25" s="6">
        <v>0</v>
      </c>
      <c r="D25" s="6">
        <f t="shared" ref="D25:D27" si="9">B25+C25</f>
        <v>0</v>
      </c>
      <c r="E25" s="6">
        <v>0</v>
      </c>
      <c r="F25" s="6">
        <v>0</v>
      </c>
      <c r="G25" s="6">
        <f t="shared" ref="G25:G27" si="10">D25-E25</f>
        <v>0</v>
      </c>
    </row>
    <row r="26" spans="1:7" x14ac:dyDescent="0.2">
      <c r="A26" s="28" t="s">
        <v>10</v>
      </c>
      <c r="B26" s="6">
        <v>0</v>
      </c>
      <c r="C26" s="6">
        <v>0</v>
      </c>
      <c r="D26" s="6">
        <f t="shared" si="9"/>
        <v>0</v>
      </c>
      <c r="E26" s="6">
        <v>0</v>
      </c>
      <c r="F26" s="6">
        <v>0</v>
      </c>
      <c r="G26" s="6">
        <f t="shared" si="10"/>
        <v>0</v>
      </c>
    </row>
    <row r="27" spans="1:7" x14ac:dyDescent="0.2">
      <c r="A27" s="28" t="s">
        <v>121</v>
      </c>
      <c r="B27" s="6">
        <v>0</v>
      </c>
      <c r="C27" s="6">
        <v>0</v>
      </c>
      <c r="D27" s="6">
        <f t="shared" si="9"/>
        <v>0</v>
      </c>
      <c r="E27" s="6">
        <v>0</v>
      </c>
      <c r="F27" s="6">
        <v>0</v>
      </c>
      <c r="G27" s="6">
        <f t="shared" si="10"/>
        <v>0</v>
      </c>
    </row>
    <row r="28" spans="1:7" x14ac:dyDescent="0.2">
      <c r="A28" s="13" t="s">
        <v>50</v>
      </c>
      <c r="B28" s="21">
        <f t="shared" ref="B28:G28" si="11">SUM(B24:B27)</f>
        <v>0</v>
      </c>
      <c r="C28" s="21">
        <f t="shared" si="11"/>
        <v>0</v>
      </c>
      <c r="D28" s="21">
        <f t="shared" si="11"/>
        <v>0</v>
      </c>
      <c r="E28" s="21">
        <f t="shared" si="11"/>
        <v>0</v>
      </c>
      <c r="F28" s="21">
        <f t="shared" si="11"/>
        <v>0</v>
      </c>
      <c r="G28" s="21">
        <f t="shared" si="11"/>
        <v>0</v>
      </c>
    </row>
    <row r="31" spans="1:7" ht="45" customHeight="1" x14ac:dyDescent="0.2">
      <c r="A31" s="36" t="s">
        <v>143</v>
      </c>
      <c r="B31" s="34"/>
      <c r="C31" s="34"/>
      <c r="D31" s="34"/>
      <c r="E31" s="34"/>
      <c r="F31" s="34"/>
      <c r="G31" s="35"/>
    </row>
    <row r="32" spans="1:7" x14ac:dyDescent="0.2">
      <c r="A32" s="39" t="s">
        <v>51</v>
      </c>
      <c r="B32" s="36" t="s">
        <v>57</v>
      </c>
      <c r="C32" s="34"/>
      <c r="D32" s="34"/>
      <c r="E32" s="34"/>
      <c r="F32" s="35"/>
      <c r="G32" s="37" t="s">
        <v>56</v>
      </c>
    </row>
    <row r="33" spans="1:7" ht="20.399999999999999" x14ac:dyDescent="0.2">
      <c r="A33" s="40"/>
      <c r="B33" s="3" t="s">
        <v>52</v>
      </c>
      <c r="C33" s="3" t="s">
        <v>117</v>
      </c>
      <c r="D33" s="3" t="s">
        <v>53</v>
      </c>
      <c r="E33" s="3" t="s">
        <v>54</v>
      </c>
      <c r="F33" s="3" t="s">
        <v>55</v>
      </c>
      <c r="G33" s="38"/>
    </row>
    <row r="34" spans="1:7" x14ac:dyDescent="0.2">
      <c r="A34" s="41"/>
      <c r="B34" s="4">
        <v>1</v>
      </c>
      <c r="C34" s="4">
        <v>2</v>
      </c>
      <c r="D34" s="4" t="s">
        <v>118</v>
      </c>
      <c r="E34" s="4">
        <v>4</v>
      </c>
      <c r="F34" s="4">
        <v>5</v>
      </c>
      <c r="G34" s="4" t="s">
        <v>119</v>
      </c>
    </row>
    <row r="35" spans="1:7" x14ac:dyDescent="0.2">
      <c r="A35" s="29" t="s">
        <v>12</v>
      </c>
      <c r="B35" s="6">
        <v>12656988.23</v>
      </c>
      <c r="C35" s="6">
        <v>75000</v>
      </c>
      <c r="D35" s="6">
        <f t="shared" ref="D35:D41" si="12">B35+C35</f>
        <v>12731988.23</v>
      </c>
      <c r="E35" s="6">
        <v>5506113.6100000003</v>
      </c>
      <c r="F35" s="6">
        <v>5506113.6100000003</v>
      </c>
      <c r="G35" s="6">
        <f t="shared" ref="G35:G41" si="13">D35-E35</f>
        <v>7225874.6200000001</v>
      </c>
    </row>
    <row r="36" spans="1:7" x14ac:dyDescent="0.2">
      <c r="A36" s="29" t="s">
        <v>11</v>
      </c>
      <c r="B36" s="6">
        <v>0</v>
      </c>
      <c r="C36" s="6">
        <v>0</v>
      </c>
      <c r="D36" s="6">
        <f t="shared" si="12"/>
        <v>0</v>
      </c>
      <c r="E36" s="6">
        <v>0</v>
      </c>
      <c r="F36" s="6">
        <v>0</v>
      </c>
      <c r="G36" s="6">
        <f t="shared" si="13"/>
        <v>0</v>
      </c>
    </row>
    <row r="37" spans="1:7" ht="20.399999999999999" x14ac:dyDescent="0.2">
      <c r="A37" s="29" t="s">
        <v>13</v>
      </c>
      <c r="B37" s="6">
        <v>0</v>
      </c>
      <c r="C37" s="6">
        <v>0</v>
      </c>
      <c r="D37" s="6">
        <f t="shared" si="12"/>
        <v>0</v>
      </c>
      <c r="E37" s="6">
        <v>0</v>
      </c>
      <c r="F37" s="6">
        <v>0</v>
      </c>
      <c r="G37" s="6">
        <f t="shared" si="13"/>
        <v>0</v>
      </c>
    </row>
    <row r="38" spans="1:7" x14ac:dyDescent="0.2">
      <c r="A38" s="29" t="s">
        <v>25</v>
      </c>
      <c r="B38" s="6">
        <v>0</v>
      </c>
      <c r="C38" s="6">
        <v>0</v>
      </c>
      <c r="D38" s="6">
        <f t="shared" si="12"/>
        <v>0</v>
      </c>
      <c r="E38" s="6">
        <v>0</v>
      </c>
      <c r="F38" s="6">
        <v>0</v>
      </c>
      <c r="G38" s="6">
        <f t="shared" si="13"/>
        <v>0</v>
      </c>
    </row>
    <row r="39" spans="1:7" ht="11.25" customHeight="1" x14ac:dyDescent="0.2">
      <c r="A39" s="29" t="s">
        <v>26</v>
      </c>
      <c r="B39" s="6">
        <v>0</v>
      </c>
      <c r="C39" s="6">
        <v>0</v>
      </c>
      <c r="D39" s="6">
        <f t="shared" si="12"/>
        <v>0</v>
      </c>
      <c r="E39" s="6">
        <v>0</v>
      </c>
      <c r="F39" s="6">
        <v>0</v>
      </c>
      <c r="G39" s="6">
        <f t="shared" si="13"/>
        <v>0</v>
      </c>
    </row>
    <row r="40" spans="1:7" x14ac:dyDescent="0.2">
      <c r="A40" s="29" t="s">
        <v>128</v>
      </c>
      <c r="B40" s="6">
        <v>0</v>
      </c>
      <c r="C40" s="6">
        <v>0</v>
      </c>
      <c r="D40" s="6">
        <f t="shared" si="12"/>
        <v>0</v>
      </c>
      <c r="E40" s="6">
        <v>0</v>
      </c>
      <c r="F40" s="6">
        <v>0</v>
      </c>
      <c r="G40" s="6">
        <f t="shared" si="13"/>
        <v>0</v>
      </c>
    </row>
    <row r="41" spans="1:7" x14ac:dyDescent="0.2">
      <c r="A41" s="29" t="s">
        <v>14</v>
      </c>
      <c r="B41" s="6">
        <v>0</v>
      </c>
      <c r="C41" s="6">
        <v>0</v>
      </c>
      <c r="D41" s="6">
        <f t="shared" si="12"/>
        <v>0</v>
      </c>
      <c r="E41" s="6">
        <v>0</v>
      </c>
      <c r="F41" s="6">
        <v>0</v>
      </c>
      <c r="G41" s="6">
        <f t="shared" si="13"/>
        <v>0</v>
      </c>
    </row>
    <row r="42" spans="1:7" x14ac:dyDescent="0.2">
      <c r="A42" s="13" t="s">
        <v>50</v>
      </c>
      <c r="B42" s="21">
        <f t="shared" ref="B42:G42" si="14">SUM(B35:B41)</f>
        <v>12656988.23</v>
      </c>
      <c r="C42" s="21">
        <f t="shared" si="14"/>
        <v>75000</v>
      </c>
      <c r="D42" s="21">
        <f t="shared" si="14"/>
        <v>12731988.23</v>
      </c>
      <c r="E42" s="21">
        <f t="shared" si="14"/>
        <v>5506113.6100000003</v>
      </c>
      <c r="F42" s="21">
        <f t="shared" si="14"/>
        <v>5506113.6100000003</v>
      </c>
      <c r="G42" s="21">
        <f t="shared" si="14"/>
        <v>7225874.6200000001</v>
      </c>
    </row>
    <row r="44" spans="1:7" x14ac:dyDescent="0.2">
      <c r="A44" s="1" t="s">
        <v>120</v>
      </c>
    </row>
  </sheetData>
  <sheetProtection formatCells="0" formatColumns="0" formatRows="0" insertRows="0" deleteRows="0" autoFilter="0"/>
  <mergeCells count="12">
    <mergeCell ref="B32:F32"/>
    <mergeCell ref="G32:G33"/>
    <mergeCell ref="B21:F21"/>
    <mergeCell ref="G21:G22"/>
    <mergeCell ref="A31:G31"/>
    <mergeCell ref="A21:A23"/>
    <mergeCell ref="A32:A34"/>
    <mergeCell ref="B2:F2"/>
    <mergeCell ref="G2:G3"/>
    <mergeCell ref="A1:G1"/>
    <mergeCell ref="A20:G20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opLeftCell="A13" workbookViewId="0">
      <selection activeCell="E49" sqref="E49"/>
    </sheetView>
  </sheetViews>
  <sheetFormatPr baseColWidth="10" defaultColWidth="12" defaultRowHeight="10.199999999999999" x14ac:dyDescent="0.2"/>
  <cols>
    <col min="1" max="1" width="79" style="2" customWidth="1"/>
    <col min="2" max="7" width="18.28515625" style="2" customWidth="1"/>
    <col min="8" max="16384" width="12" style="2"/>
  </cols>
  <sheetData>
    <row r="1" spans="1:7" ht="50.1" customHeight="1" x14ac:dyDescent="0.2">
      <c r="A1" s="36" t="s">
        <v>144</v>
      </c>
      <c r="B1" s="34"/>
      <c r="C1" s="34"/>
      <c r="D1" s="34"/>
      <c r="E1" s="34"/>
      <c r="F1" s="34"/>
      <c r="G1" s="35"/>
    </row>
    <row r="2" spans="1:7" x14ac:dyDescent="0.2">
      <c r="A2" s="39" t="s">
        <v>51</v>
      </c>
      <c r="B2" s="36" t="s">
        <v>57</v>
      </c>
      <c r="C2" s="34"/>
      <c r="D2" s="34"/>
      <c r="E2" s="34"/>
      <c r="F2" s="35"/>
      <c r="G2" s="37" t="s">
        <v>56</v>
      </c>
    </row>
    <row r="3" spans="1:7" ht="24.9" customHeight="1" x14ac:dyDescent="0.2">
      <c r="A3" s="40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8"/>
    </row>
    <row r="4" spans="1:7" x14ac:dyDescent="0.2">
      <c r="A4" s="41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5087379.47</v>
      </c>
      <c r="C5" s="16">
        <f t="shared" si="0"/>
        <v>0</v>
      </c>
      <c r="D5" s="16">
        <f t="shared" si="0"/>
        <v>5087379.47</v>
      </c>
      <c r="E5" s="16">
        <f t="shared" si="0"/>
        <v>2264561.5299999998</v>
      </c>
      <c r="F5" s="16">
        <f t="shared" si="0"/>
        <v>2264561.5299999998</v>
      </c>
      <c r="G5" s="16">
        <f t="shared" si="0"/>
        <v>2822817.94</v>
      </c>
    </row>
    <row r="6" spans="1:7" x14ac:dyDescent="0.2">
      <c r="A6" s="30" t="s">
        <v>40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x14ac:dyDescent="0.2">
      <c r="A7" s="30" t="s">
        <v>16</v>
      </c>
      <c r="B7" s="6">
        <v>0</v>
      </c>
      <c r="C7" s="6">
        <v>0</v>
      </c>
      <c r="D7" s="6">
        <f t="shared" ref="D7:D13" si="1">B7+C7</f>
        <v>0</v>
      </c>
      <c r="E7" s="6">
        <v>0</v>
      </c>
      <c r="F7" s="6">
        <v>0</v>
      </c>
      <c r="G7" s="6">
        <f t="shared" ref="G7:G13" si="2">D7-E7</f>
        <v>0</v>
      </c>
    </row>
    <row r="8" spans="1:7" x14ac:dyDescent="0.2">
      <c r="A8" s="30" t="s">
        <v>122</v>
      </c>
      <c r="B8" s="6">
        <v>0</v>
      </c>
      <c r="C8" s="6">
        <v>0</v>
      </c>
      <c r="D8" s="6">
        <f t="shared" si="1"/>
        <v>0</v>
      </c>
      <c r="E8" s="6">
        <v>0</v>
      </c>
      <c r="F8" s="6">
        <v>0</v>
      </c>
      <c r="G8" s="6">
        <f t="shared" si="2"/>
        <v>0</v>
      </c>
    </row>
    <row r="9" spans="1:7" x14ac:dyDescent="0.2">
      <c r="A9" s="30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30" t="s">
        <v>22</v>
      </c>
      <c r="B10" s="6">
        <v>5087379.47</v>
      </c>
      <c r="C10" s="6">
        <v>0</v>
      </c>
      <c r="D10" s="6">
        <f t="shared" si="1"/>
        <v>5087379.47</v>
      </c>
      <c r="E10" s="6">
        <v>2264561.5299999998</v>
      </c>
      <c r="F10" s="6">
        <v>2264561.5299999998</v>
      </c>
      <c r="G10" s="6">
        <f t="shared" si="2"/>
        <v>2822817.94</v>
      </c>
    </row>
    <row r="11" spans="1:7" x14ac:dyDescent="0.2">
      <c r="A11" s="30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30" t="s">
        <v>41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30" t="s">
        <v>18</v>
      </c>
      <c r="B13" s="6">
        <v>0</v>
      </c>
      <c r="C13" s="6">
        <v>0</v>
      </c>
      <c r="D13" s="6">
        <f t="shared" si="1"/>
        <v>0</v>
      </c>
      <c r="E13" s="6">
        <v>0</v>
      </c>
      <c r="F13" s="6">
        <v>0</v>
      </c>
      <c r="G13" s="6">
        <f t="shared" si="2"/>
        <v>0</v>
      </c>
    </row>
    <row r="14" spans="1:7" x14ac:dyDescent="0.2">
      <c r="A14" s="10" t="s">
        <v>19</v>
      </c>
      <c r="B14" s="16">
        <f t="shared" ref="B14:G14" si="3">SUM(B15:B21)</f>
        <v>7569608.7599999988</v>
      </c>
      <c r="C14" s="16">
        <f t="shared" si="3"/>
        <v>75000</v>
      </c>
      <c r="D14" s="16">
        <f t="shared" si="3"/>
        <v>7644608.7599999988</v>
      </c>
      <c r="E14" s="16">
        <f t="shared" si="3"/>
        <v>3241552.08</v>
      </c>
      <c r="F14" s="16">
        <f t="shared" si="3"/>
        <v>3241552.08</v>
      </c>
      <c r="G14" s="16">
        <f t="shared" si="3"/>
        <v>4403056.68</v>
      </c>
    </row>
    <row r="15" spans="1:7" x14ac:dyDescent="0.2">
      <c r="A15" s="30" t="s">
        <v>42</v>
      </c>
      <c r="B15" s="6">
        <v>0</v>
      </c>
      <c r="C15" s="6">
        <v>0</v>
      </c>
      <c r="D15" s="6">
        <f>B15+C15</f>
        <v>0</v>
      </c>
      <c r="E15" s="6">
        <v>0</v>
      </c>
      <c r="F15" s="6">
        <v>0</v>
      </c>
      <c r="G15" s="6">
        <f t="shared" ref="G15:G21" si="4">D15-E15</f>
        <v>0</v>
      </c>
    </row>
    <row r="16" spans="1:7" x14ac:dyDescent="0.2">
      <c r="A16" s="30" t="s">
        <v>27</v>
      </c>
      <c r="B16" s="6">
        <v>594403.07999999996</v>
      </c>
      <c r="C16" s="6">
        <v>0</v>
      </c>
      <c r="D16" s="6">
        <f t="shared" ref="D16:D21" si="5">B16+C16</f>
        <v>594403.07999999996</v>
      </c>
      <c r="E16" s="6">
        <v>229647.49</v>
      </c>
      <c r="F16" s="6">
        <v>229647.49</v>
      </c>
      <c r="G16" s="6">
        <f t="shared" si="4"/>
        <v>364755.58999999997</v>
      </c>
    </row>
    <row r="17" spans="1:7" x14ac:dyDescent="0.2">
      <c r="A17" s="30" t="s">
        <v>20</v>
      </c>
      <c r="B17" s="6">
        <v>1484238.45</v>
      </c>
      <c r="C17" s="6">
        <v>0</v>
      </c>
      <c r="D17" s="6">
        <f t="shared" si="5"/>
        <v>1484238.45</v>
      </c>
      <c r="E17" s="6">
        <v>538734.42000000004</v>
      </c>
      <c r="F17" s="6">
        <v>538734.42000000004</v>
      </c>
      <c r="G17" s="6">
        <f t="shared" si="4"/>
        <v>945504.02999999991</v>
      </c>
    </row>
    <row r="18" spans="1:7" x14ac:dyDescent="0.2">
      <c r="A18" s="30" t="s">
        <v>43</v>
      </c>
      <c r="B18" s="6">
        <v>0</v>
      </c>
      <c r="C18" s="6">
        <v>0</v>
      </c>
      <c r="D18" s="6">
        <f t="shared" si="5"/>
        <v>0</v>
      </c>
      <c r="E18" s="6">
        <v>0</v>
      </c>
      <c r="F18" s="6">
        <v>0</v>
      </c>
      <c r="G18" s="6">
        <f t="shared" si="4"/>
        <v>0</v>
      </c>
    </row>
    <row r="19" spans="1:7" x14ac:dyDescent="0.2">
      <c r="A19" s="30" t="s">
        <v>44</v>
      </c>
      <c r="B19" s="6">
        <v>0</v>
      </c>
      <c r="C19" s="6">
        <v>0</v>
      </c>
      <c r="D19" s="6">
        <f t="shared" si="5"/>
        <v>0</v>
      </c>
      <c r="E19" s="6">
        <v>0</v>
      </c>
      <c r="F19" s="6">
        <v>0</v>
      </c>
      <c r="G19" s="6">
        <f t="shared" si="4"/>
        <v>0</v>
      </c>
    </row>
    <row r="20" spans="1:7" x14ac:dyDescent="0.2">
      <c r="A20" s="30" t="s">
        <v>45</v>
      </c>
      <c r="B20" s="6">
        <v>5075228.68</v>
      </c>
      <c r="C20" s="6">
        <v>75000</v>
      </c>
      <c r="D20" s="6">
        <f t="shared" si="5"/>
        <v>5150228.68</v>
      </c>
      <c r="E20" s="6">
        <v>2287961.38</v>
      </c>
      <c r="F20" s="6">
        <v>2287961.38</v>
      </c>
      <c r="G20" s="6">
        <f t="shared" si="4"/>
        <v>2862267.3</v>
      </c>
    </row>
    <row r="21" spans="1:7" x14ac:dyDescent="0.2">
      <c r="A21" s="30" t="s">
        <v>4</v>
      </c>
      <c r="B21" s="6">
        <v>415738.55</v>
      </c>
      <c r="C21" s="6">
        <v>0</v>
      </c>
      <c r="D21" s="6">
        <f t="shared" si="5"/>
        <v>415738.55</v>
      </c>
      <c r="E21" s="6">
        <v>185208.79</v>
      </c>
      <c r="F21" s="6">
        <v>185208.79</v>
      </c>
      <c r="G21" s="6">
        <f t="shared" si="4"/>
        <v>230529.75999999998</v>
      </c>
    </row>
    <row r="22" spans="1:7" x14ac:dyDescent="0.2">
      <c r="A22" s="10" t="s">
        <v>46</v>
      </c>
      <c r="B22" s="16">
        <f t="shared" ref="B22:G22" si="6">SUM(B23:B31)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">
      <c r="A23" s="30" t="s">
        <v>28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x14ac:dyDescent="0.2">
      <c r="A24" s="30" t="s">
        <v>23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x14ac:dyDescent="0.2">
      <c r="A25" s="30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30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30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30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30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30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30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30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30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30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30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21">
        <f t="shared" ref="B37:G37" si="12">SUM(B32+B22+B14+B5)</f>
        <v>12656988.229999999</v>
      </c>
      <c r="C37" s="21">
        <f t="shared" si="12"/>
        <v>75000</v>
      </c>
      <c r="D37" s="21">
        <f t="shared" si="12"/>
        <v>12731988.229999999</v>
      </c>
      <c r="E37" s="21">
        <f t="shared" si="12"/>
        <v>5506113.6099999994</v>
      </c>
      <c r="F37" s="21">
        <f t="shared" si="12"/>
        <v>5506113.6099999994</v>
      </c>
      <c r="G37" s="21">
        <f t="shared" si="12"/>
        <v>7225874.6199999992</v>
      </c>
    </row>
    <row r="38" spans="1:7" x14ac:dyDescent="0.2">
      <c r="A38" s="9"/>
      <c r="B38" s="9"/>
      <c r="C38" s="9"/>
      <c r="D38" s="9"/>
      <c r="E38" s="9"/>
      <c r="F38" s="9"/>
      <c r="G38" s="9"/>
    </row>
    <row r="39" spans="1:7" x14ac:dyDescent="0.2">
      <c r="A39" s="9" t="s">
        <v>120</v>
      </c>
      <c r="B39" s="9"/>
      <c r="C39" s="9"/>
      <c r="D39" s="9"/>
      <c r="E39" s="9"/>
      <c r="F39" s="9"/>
      <c r="G39" s="9"/>
    </row>
    <row r="40" spans="1:7" x14ac:dyDescent="0.2">
      <c r="A40" s="9"/>
      <c r="B40" s="9"/>
      <c r="C40" s="9"/>
      <c r="D40" s="9"/>
      <c r="E40" s="9"/>
      <c r="F40" s="9"/>
      <c r="G40" s="9"/>
    </row>
    <row r="41" spans="1:7" s="32" customFormat="1" x14ac:dyDescent="0.2">
      <c r="A41" s="32" t="s">
        <v>145</v>
      </c>
      <c r="B41" s="32" t="s">
        <v>146</v>
      </c>
    </row>
    <row r="42" spans="1:7" s="32" customFormat="1" x14ac:dyDescent="0.2">
      <c r="A42" s="32" t="s">
        <v>147</v>
      </c>
      <c r="B42" s="42" t="s">
        <v>149</v>
      </c>
      <c r="C42" s="42"/>
      <c r="D42" s="33"/>
    </row>
    <row r="43" spans="1:7" s="32" customFormat="1" x14ac:dyDescent="0.2">
      <c r="A43" s="32" t="s">
        <v>148</v>
      </c>
      <c r="B43" s="32" t="s">
        <v>150</v>
      </c>
      <c r="D43" s="33"/>
    </row>
  </sheetData>
  <sheetProtection formatCells="0" formatColumns="0" formatRows="0" autoFilter="0"/>
  <mergeCells count="5">
    <mergeCell ref="B2:F2"/>
    <mergeCell ref="G2:G3"/>
    <mergeCell ref="A1:G1"/>
    <mergeCell ref="A2:A4"/>
    <mergeCell ref="B42:C4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2018-07-14T22:21:14Z</cp:lastPrinted>
  <dcterms:created xsi:type="dcterms:W3CDTF">2014-02-10T03:37:14Z</dcterms:created>
  <dcterms:modified xsi:type="dcterms:W3CDTF">2023-08-24T19:19:33Z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